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KPU International\2 Exchanges\Field Schools and Summer Schools\1. Field Schools\Field School Guidelines\PDF FINAL COPY\"/>
    </mc:Choice>
  </mc:AlternateContent>
  <bookViews>
    <workbookView xWindow="0" yWindow="0" windowWidth="12240" windowHeight="3336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I80" i="1" s="1"/>
  <c r="I82" i="1"/>
  <c r="G75" i="1" l="1"/>
  <c r="I75" i="1" s="1"/>
  <c r="G54" i="1"/>
  <c r="I54" i="1" s="1"/>
  <c r="G55" i="1"/>
  <c r="I55" i="1" s="1"/>
  <c r="G44" i="1"/>
  <c r="I44" i="1" s="1"/>
  <c r="G78" i="1"/>
  <c r="I78" i="1" s="1"/>
  <c r="G77" i="1"/>
  <c r="I77" i="1" s="1"/>
  <c r="G74" i="1"/>
  <c r="I74" i="1" s="1"/>
  <c r="G72" i="1"/>
  <c r="I72" i="1" s="1"/>
  <c r="G71" i="1"/>
  <c r="I71" i="1" s="1"/>
  <c r="G69" i="1"/>
  <c r="I69" i="1" s="1"/>
  <c r="G68" i="1"/>
  <c r="I68" i="1" s="1"/>
  <c r="G67" i="1"/>
  <c r="I67" i="1" s="1"/>
  <c r="G64" i="1"/>
  <c r="I64" i="1" s="1"/>
  <c r="G63" i="1"/>
  <c r="I63" i="1" s="1"/>
  <c r="G62" i="1"/>
  <c r="I62" i="1" s="1"/>
  <c r="G61" i="1"/>
  <c r="I61" i="1" s="1"/>
  <c r="G56" i="1"/>
  <c r="I56" i="1" s="1"/>
  <c r="G53" i="1"/>
  <c r="I53" i="1" s="1"/>
  <c r="G52" i="1"/>
  <c r="I52" i="1" s="1"/>
  <c r="G51" i="1"/>
  <c r="I51" i="1" s="1"/>
  <c r="G49" i="1"/>
  <c r="I49" i="1" s="1"/>
  <c r="G48" i="1"/>
  <c r="I48" i="1" s="1"/>
  <c r="G47" i="1"/>
  <c r="I47" i="1" s="1"/>
  <c r="G45" i="1"/>
  <c r="I45" i="1" s="1"/>
  <c r="G43" i="1"/>
  <c r="I43" i="1" s="1"/>
  <c r="G42" i="1"/>
  <c r="I42" i="1" s="1"/>
  <c r="G38" i="1"/>
  <c r="I38" i="1" s="1"/>
  <c r="G37" i="1"/>
  <c r="I37" i="1" s="1"/>
  <c r="G36" i="1"/>
  <c r="I36" i="1" s="1"/>
  <c r="G35" i="1"/>
  <c r="I35" i="1" s="1"/>
  <c r="G34" i="1"/>
  <c r="I34" i="1" s="1"/>
  <c r="G31" i="1"/>
  <c r="I31" i="1" s="1"/>
  <c r="G30" i="1"/>
  <c r="I30" i="1" s="1"/>
  <c r="G29" i="1"/>
  <c r="I29" i="1" s="1"/>
  <c r="G28" i="1"/>
  <c r="I28" i="1" s="1"/>
  <c r="G27" i="1"/>
  <c r="I27" i="1" s="1"/>
  <c r="G23" i="1"/>
  <c r="I23" i="1" s="1"/>
  <c r="G22" i="1"/>
  <c r="I22" i="1" s="1"/>
  <c r="G25" i="1"/>
  <c r="I25" i="1" s="1"/>
  <c r="G40" i="1"/>
  <c r="I40" i="1" s="1"/>
  <c r="G24" i="1"/>
  <c r="I24" i="1" s="1"/>
  <c r="G39" i="1"/>
  <c r="I39" i="1" s="1"/>
  <c r="I57" i="1" l="1"/>
  <c r="E95" i="1" s="1"/>
  <c r="I84" i="1" l="1"/>
  <c r="F95" i="1"/>
  <c r="G95" i="1"/>
  <c r="H95" i="1"/>
  <c r="F101" i="1" l="1"/>
  <c r="E101" i="1"/>
  <c r="G101" i="1"/>
  <c r="H101" i="1"/>
  <c r="I101" i="1"/>
</calcChain>
</file>

<file path=xl/sharedStrings.xml><?xml version="1.0" encoding="utf-8"?>
<sst xmlns="http://schemas.openxmlformats.org/spreadsheetml/2006/main" count="186" uniqueCount="116">
  <si>
    <t>FIXED EXPENSES:</t>
  </si>
  <si>
    <t>Per Diem</t>
  </si>
  <si>
    <t>Health Insurance</t>
  </si>
  <si>
    <t>Field School Name:</t>
  </si>
  <si>
    <t>Prepared By:</t>
  </si>
  <si>
    <t>Approved By:</t>
  </si>
  <si>
    <t>BASE</t>
  </si>
  <si>
    <t>Currency</t>
  </si>
  <si>
    <t>CDN</t>
  </si>
  <si>
    <t>QTY</t>
  </si>
  <si>
    <t>Total</t>
  </si>
  <si>
    <t>Program Supplies</t>
  </si>
  <si>
    <t>Marketing</t>
  </si>
  <si>
    <t>Advertising</t>
  </si>
  <si>
    <t>Printing - External</t>
  </si>
  <si>
    <t>Printing - Internal</t>
  </si>
  <si>
    <t>Couriers Fees</t>
  </si>
  <si>
    <t>Courier fees</t>
  </si>
  <si>
    <t xml:space="preserve">Gifts </t>
  </si>
  <si>
    <t>Gifts for Guest Speakers</t>
  </si>
  <si>
    <t>Gifts for students</t>
  </si>
  <si>
    <t>Telecommunications</t>
  </si>
  <si>
    <t>Long Distance Phone</t>
  </si>
  <si>
    <t>Internet</t>
  </si>
  <si>
    <t>Travel Non Air</t>
  </si>
  <si>
    <t>Tour Package</t>
  </si>
  <si>
    <t>Tips for Driver / tour guide</t>
  </si>
  <si>
    <t>Meetings and Hosting</t>
  </si>
  <si>
    <t>Room Rentals</t>
  </si>
  <si>
    <t>Field Trips</t>
  </si>
  <si>
    <t>Entrance Fees</t>
  </si>
  <si>
    <t>Airfare</t>
  </si>
  <si>
    <t>Airfare (faculty)</t>
  </si>
  <si>
    <t>Airfare - Deviation Fee</t>
  </si>
  <si>
    <t>Location 1</t>
  </si>
  <si>
    <t>Location 2</t>
  </si>
  <si>
    <t>Location 3</t>
  </si>
  <si>
    <t>Meals</t>
  </si>
  <si>
    <t>Hosted Meals</t>
  </si>
  <si>
    <t>Banking Fees</t>
  </si>
  <si>
    <t>Draft Fees</t>
  </si>
  <si>
    <t>Wiring Fees</t>
  </si>
  <si>
    <t>Total Fixed</t>
  </si>
  <si>
    <t>Independent Contracts and Facility Fees</t>
  </si>
  <si>
    <t>Communication Costs</t>
  </si>
  <si>
    <t>Program and Field Trip Costs</t>
  </si>
  <si>
    <t>Currency 1</t>
  </si>
  <si>
    <t>Currency 2</t>
  </si>
  <si>
    <t>First Aid Supplies</t>
  </si>
  <si>
    <t>Group Airfare</t>
  </si>
  <si>
    <t>Last Group Meal</t>
  </si>
  <si>
    <t>Contingency</t>
  </si>
  <si>
    <t>Total Variable</t>
  </si>
  <si>
    <t>Field School Director/Faculty  Fixed costs</t>
  </si>
  <si>
    <t>Field School Program Fixed Costs</t>
  </si>
  <si>
    <t>*Note that expenses under the category “Miscellaneous” must be defined. An explanation of how each expense has been determined must also be included.</t>
  </si>
  <si>
    <t>Miscellaneous Costs *</t>
  </si>
  <si>
    <t>Total Students</t>
  </si>
  <si>
    <t>Total Program Credits</t>
  </si>
  <si>
    <t xml:space="preserve">Bylaw 4 </t>
  </si>
  <si>
    <t>Category 1-Credit Based Programs</t>
  </si>
  <si>
    <t>Category 2-Credit Based Programs</t>
  </si>
  <si>
    <t>Category 3-Credit Based Programs</t>
  </si>
  <si>
    <t>Category 4-Credit Based Programs</t>
  </si>
  <si>
    <t>Category 5-Credit Based Programs</t>
  </si>
  <si>
    <t>Category 1-Fixed Term and Continuous Intake</t>
  </si>
  <si>
    <t>Category 2 Fixed Term and Continuous Intake</t>
  </si>
  <si>
    <t>Adult Upgrading</t>
  </si>
  <si>
    <t>English Language Studies</t>
  </si>
  <si>
    <t>Adult Special Education</t>
  </si>
  <si>
    <t>No charge</t>
  </si>
  <si>
    <t>Other</t>
  </si>
  <si>
    <t>Domestic Tuition per Credit:</t>
  </si>
  <si>
    <t>If 'Other' please input</t>
  </si>
  <si>
    <t>International Tuition per Credit:</t>
  </si>
  <si>
    <t>Tuition Fee (per student)</t>
  </si>
  <si>
    <t>Non - Academic Fee per student</t>
  </si>
  <si>
    <t>Administration Fee</t>
  </si>
  <si>
    <t>Total Fee Per Student</t>
  </si>
  <si>
    <t>Travel Costs</t>
  </si>
  <si>
    <t>Performers/ Guides/contractors</t>
  </si>
  <si>
    <t>Exchange rate as of DATE</t>
  </si>
  <si>
    <t>Name Base</t>
  </si>
  <si>
    <t>Currency 3</t>
  </si>
  <si>
    <t xml:space="preserve">Canadian </t>
  </si>
  <si>
    <t>Cnd</t>
  </si>
  <si>
    <t>Miscellanous</t>
  </si>
  <si>
    <t>Miscellaneous</t>
  </si>
  <si>
    <t xml:space="preserve">Professional Fees </t>
  </si>
  <si>
    <t>Indep. service contractor</t>
  </si>
  <si>
    <t>Please Identify</t>
  </si>
  <si>
    <t>Actual</t>
  </si>
  <si>
    <t>Student Health Insurance</t>
  </si>
  <si>
    <t>*Assumption that Students will pay on an individual basis</t>
  </si>
  <si>
    <t>Visa(s)</t>
  </si>
  <si>
    <t>Ground transportation</t>
  </si>
  <si>
    <t>Accommodation</t>
  </si>
  <si>
    <t>Ground Transportation</t>
  </si>
  <si>
    <t>KPU Finance</t>
  </si>
  <si>
    <t>Please identify</t>
  </si>
  <si>
    <t xml:space="preserve">All amounts must be expressed in Canadian dollars.  Where payments will be made in foreign currency, the currency and current exchange rates must be listed. </t>
  </si>
  <si>
    <t>VARIABLE COSTS (per participant)</t>
  </si>
  <si>
    <t>Participant Travel</t>
  </si>
  <si>
    <t>Participant Accommodation</t>
  </si>
  <si>
    <t>Participant Meals</t>
  </si>
  <si>
    <t>Participant Program Costs</t>
  </si>
  <si>
    <t>Field School Dates:</t>
  </si>
  <si>
    <t>Field School Budget and Costing Template</t>
  </si>
  <si>
    <r>
      <t>Exchange Rate (</t>
    </r>
    <r>
      <rPr>
        <b/>
        <i/>
        <sz val="11"/>
        <color theme="1"/>
        <rFont val="Century Gothic"/>
        <family val="2"/>
      </rPr>
      <t>Current Exchange rate + 5%)</t>
    </r>
  </si>
  <si>
    <r>
      <t xml:space="preserve">Program Type-defined by Bylaw 4 </t>
    </r>
    <r>
      <rPr>
        <sz val="11"/>
        <color theme="1"/>
        <rFont val="Century Gothic"/>
        <family val="2"/>
      </rPr>
      <t>(dropdown):</t>
    </r>
  </si>
  <si>
    <r>
      <t xml:space="preserve">Total Program Fees: </t>
    </r>
    <r>
      <rPr>
        <b/>
        <i/>
        <u/>
        <sz val="11"/>
        <color theme="1"/>
        <rFont val="Century Gothic"/>
        <family val="2"/>
      </rPr>
      <t xml:space="preserve">Program fee = per particpant variable expenses + participant share of fixed expenses </t>
    </r>
  </si>
  <si>
    <t xml:space="preserve">
Faculty Travel</t>
  </si>
  <si>
    <t xml:space="preserve">
Faculty Accommodation &amp; Meals</t>
  </si>
  <si>
    <t xml:space="preserve">Date: </t>
  </si>
  <si>
    <t>* Fiscal 2018/19 Rate</t>
  </si>
  <si>
    <t>rate of $615 is for continuing international students, for newly admitted it $658.03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</si>
</sst>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color rgb="FFFF0000"/>
      <name val="Century Gothic"/>
      <family val="2"/>
    </font>
    <font>
      <i/>
      <sz val="11"/>
      <color theme="1"/>
      <name val="Century Gothic"/>
      <family val="2"/>
    </font>
    <font>
      <sz val="11"/>
      <name val="Century Gothic"/>
      <family val="2"/>
    </font>
    <font>
      <i/>
      <sz val="11"/>
      <name val="Century Gothic"/>
      <family val="2"/>
    </font>
    <font>
      <b/>
      <sz val="11"/>
      <name val="Century Gothic"/>
      <family val="2"/>
    </font>
    <font>
      <b/>
      <i/>
      <u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8" fillId="0" borderId="14" xfId="0" applyFont="1" applyBorder="1"/>
    <xf numFmtId="0" fontId="5" fillId="0" borderId="15" xfId="0" applyFont="1" applyBorder="1"/>
    <xf numFmtId="0" fontId="8" fillId="0" borderId="15" xfId="0" applyFont="1" applyBorder="1"/>
    <xf numFmtId="0" fontId="5" fillId="0" borderId="16" xfId="0" applyFont="1" applyBorder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Border="1"/>
    <xf numFmtId="0" fontId="5" fillId="0" borderId="1" xfId="0" applyFont="1" applyBorder="1"/>
    <xf numFmtId="2" fontId="5" fillId="0" borderId="22" xfId="0" applyNumberFormat="1" applyFont="1" applyBorder="1"/>
    <xf numFmtId="2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right"/>
    </xf>
    <xf numFmtId="0" fontId="9" fillId="0" borderId="0" xfId="0" applyFont="1"/>
    <xf numFmtId="2" fontId="5" fillId="0" borderId="3" xfId="0" applyNumberFormat="1" applyFont="1" applyBorder="1"/>
    <xf numFmtId="0" fontId="5" fillId="0" borderId="3" xfId="0" applyFont="1" applyBorder="1"/>
    <xf numFmtId="0" fontId="5" fillId="0" borderId="30" xfId="0" applyFont="1" applyBorder="1"/>
    <xf numFmtId="0" fontId="5" fillId="0" borderId="8" xfId="0" applyFont="1" applyBorder="1"/>
    <xf numFmtId="0" fontId="5" fillId="0" borderId="8" xfId="0" applyFont="1" applyFill="1" applyBorder="1" applyAlignment="1">
      <alignment horizontal="right"/>
    </xf>
    <xf numFmtId="2" fontId="5" fillId="0" borderId="28" xfId="0" applyNumberFormat="1" applyFont="1" applyBorder="1"/>
    <xf numFmtId="0" fontId="5" fillId="0" borderId="3" xfId="0" applyFont="1" applyFill="1" applyBorder="1" applyAlignment="1">
      <alignment horizontal="right"/>
    </xf>
    <xf numFmtId="2" fontId="5" fillId="0" borderId="8" xfId="0" applyNumberFormat="1" applyFont="1" applyBorder="1"/>
    <xf numFmtId="0" fontId="5" fillId="0" borderId="7" xfId="0" applyFont="1" applyBorder="1"/>
    <xf numFmtId="2" fontId="5" fillId="0" borderId="29" xfId="0" applyNumberFormat="1" applyFont="1" applyBorder="1"/>
    <xf numFmtId="0" fontId="8" fillId="0" borderId="11" xfId="0" applyFont="1" applyBorder="1"/>
    <xf numFmtId="2" fontId="5" fillId="0" borderId="24" xfId="0" applyNumberFormat="1" applyFont="1" applyBorder="1"/>
    <xf numFmtId="0" fontId="5" fillId="0" borderId="32" xfId="0" applyFont="1" applyBorder="1"/>
    <xf numFmtId="0" fontId="5" fillId="0" borderId="9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/>
    <xf numFmtId="0" fontId="5" fillId="0" borderId="17" xfId="0" applyFont="1" applyBorder="1"/>
    <xf numFmtId="0" fontId="5" fillId="0" borderId="27" xfId="0" applyFont="1" applyBorder="1"/>
    <xf numFmtId="0" fontId="5" fillId="0" borderId="5" xfId="0" applyFont="1" applyBorder="1" applyAlignment="1">
      <alignment horizontal="left"/>
    </xf>
    <xf numFmtId="0" fontId="5" fillId="0" borderId="5" xfId="0" applyFont="1" applyBorder="1"/>
    <xf numFmtId="2" fontId="5" fillId="0" borderId="25" xfId="0" applyNumberFormat="1" applyFont="1" applyBorder="1"/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2" fontId="5" fillId="0" borderId="17" xfId="0" applyNumberFormat="1" applyFont="1" applyBorder="1"/>
    <xf numFmtId="0" fontId="5" fillId="0" borderId="12" xfId="0" applyFont="1" applyBorder="1" applyAlignment="1">
      <alignment horizontal="center" wrapText="1"/>
    </xf>
    <xf numFmtId="0" fontId="5" fillId="0" borderId="6" xfId="0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23" xfId="0" applyNumberFormat="1" applyFont="1" applyBorder="1"/>
    <xf numFmtId="0" fontId="5" fillId="4" borderId="15" xfId="0" applyFont="1" applyFill="1" applyBorder="1"/>
    <xf numFmtId="0" fontId="5" fillId="4" borderId="16" xfId="0" applyFont="1" applyFill="1" applyBorder="1"/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3" borderId="21" xfId="0" applyFont="1" applyFill="1" applyBorder="1" applyAlignment="1">
      <alignment wrapText="1"/>
    </xf>
    <xf numFmtId="166" fontId="5" fillId="0" borderId="0" xfId="1" applyNumberFormat="1" applyFont="1" applyBorder="1"/>
    <xf numFmtId="166" fontId="5" fillId="0" borderId="17" xfId="1" applyNumberFormat="1" applyFont="1" applyBorder="1"/>
    <xf numFmtId="166" fontId="6" fillId="0" borderId="4" xfId="0" applyNumberFormat="1" applyFont="1" applyBorder="1"/>
    <xf numFmtId="166" fontId="6" fillId="0" borderId="31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11" fillId="0" borderId="0" xfId="0" applyFont="1" applyBorder="1"/>
    <xf numFmtId="0" fontId="12" fillId="0" borderId="0" xfId="3" applyFont="1" applyBorder="1" applyAlignment="1"/>
    <xf numFmtId="0" fontId="13" fillId="5" borderId="2" xfId="0" applyFont="1" applyFill="1" applyBorder="1" applyAlignment="1">
      <alignment horizontal="center" vertical="center"/>
    </xf>
    <xf numFmtId="0" fontId="11" fillId="0" borderId="12" xfId="0" applyFont="1" applyBorder="1"/>
    <xf numFmtId="0" fontId="12" fillId="0" borderId="11" xfId="3" applyFont="1" applyBorder="1" applyAlignment="1"/>
    <xf numFmtId="0" fontId="11" fillId="0" borderId="26" xfId="0" applyFont="1" applyBorder="1"/>
    <xf numFmtId="0" fontId="11" fillId="0" borderId="11" xfId="0" applyFont="1" applyBorder="1"/>
    <xf numFmtId="0" fontId="12" fillId="0" borderId="18" xfId="3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/>
    <xf numFmtId="0" fontId="6" fillId="3" borderId="2" xfId="0" applyFont="1" applyFill="1" applyBorder="1"/>
    <xf numFmtId="0" fontId="5" fillId="3" borderId="10" xfId="0" applyFont="1" applyFill="1" applyBorder="1"/>
    <xf numFmtId="0" fontId="10" fillId="3" borderId="10" xfId="0" applyFont="1" applyFill="1" applyBorder="1" applyAlignment="1">
      <alignment wrapText="1"/>
    </xf>
    <xf numFmtId="0" fontId="6" fillId="3" borderId="10" xfId="0" applyFont="1" applyFill="1" applyBorder="1"/>
    <xf numFmtId="0" fontId="13" fillId="3" borderId="10" xfId="0" applyFont="1" applyFill="1" applyBorder="1"/>
    <xf numFmtId="0" fontId="13" fillId="3" borderId="21" xfId="0" applyFont="1" applyFill="1" applyBorder="1"/>
    <xf numFmtId="0" fontId="11" fillId="0" borderId="1" xfId="0" applyFont="1" applyBorder="1"/>
    <xf numFmtId="0" fontId="11" fillId="0" borderId="3" xfId="0" applyFont="1" applyBorder="1"/>
    <xf numFmtId="2" fontId="11" fillId="0" borderId="0" xfId="0" applyNumberFormat="1" applyFont="1" applyBorder="1"/>
    <xf numFmtId="2" fontId="11" fillId="0" borderId="3" xfId="0" applyNumberFormat="1" applyFont="1" applyBorder="1"/>
    <xf numFmtId="0" fontId="11" fillId="0" borderId="8" xfId="0" applyFont="1" applyBorder="1"/>
    <xf numFmtId="0" fontId="11" fillId="0" borderId="8" xfId="0" applyFont="1" applyFill="1" applyBorder="1"/>
    <xf numFmtId="0" fontId="11" fillId="0" borderId="0" xfId="0" applyFont="1" applyFill="1" applyBorder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1" fillId="0" borderId="3" xfId="0" applyFont="1" applyFill="1" applyBorder="1"/>
    <xf numFmtId="0" fontId="11" fillId="0" borderId="1" xfId="0" applyFont="1" applyFill="1" applyBorder="1"/>
    <xf numFmtId="2" fontId="11" fillId="0" borderId="1" xfId="0" applyNumberFormat="1" applyFont="1" applyBorder="1"/>
    <xf numFmtId="0" fontId="11" fillId="0" borderId="0" xfId="0" applyFont="1" applyBorder="1" applyAlignment="1">
      <alignment wrapText="1"/>
    </xf>
    <xf numFmtId="0" fontId="10" fillId="0" borderId="0" xfId="0" applyFont="1"/>
    <xf numFmtId="0" fontId="10" fillId="0" borderId="3" xfId="0" applyFont="1" applyBorder="1"/>
    <xf numFmtId="0" fontId="11" fillId="0" borderId="5" xfId="0" applyFont="1" applyFill="1" applyBorder="1"/>
    <xf numFmtId="0" fontId="13" fillId="0" borderId="5" xfId="0" applyFont="1" applyBorder="1" applyAlignment="1">
      <alignment horizontal="right"/>
    </xf>
    <xf numFmtId="0" fontId="6" fillId="3" borderId="14" xfId="0" applyFont="1" applyFill="1" applyBorder="1"/>
    <xf numFmtId="0" fontId="5" fillId="3" borderId="15" xfId="0" applyFont="1" applyFill="1" applyBorder="1"/>
    <xf numFmtId="0" fontId="10" fillId="3" borderId="15" xfId="0" applyFont="1" applyFill="1" applyBorder="1" applyAlignment="1">
      <alignment wrapText="1"/>
    </xf>
    <xf numFmtId="0" fontId="6" fillId="3" borderId="15" xfId="0" applyFont="1" applyFill="1" applyBorder="1"/>
    <xf numFmtId="0" fontId="13" fillId="3" borderId="15" xfId="0" applyFont="1" applyFill="1" applyBorder="1"/>
    <xf numFmtId="0" fontId="13" fillId="3" borderId="16" xfId="0" applyFont="1" applyFill="1" applyBorder="1"/>
    <xf numFmtId="0" fontId="11" fillId="0" borderId="1" xfId="0" applyFont="1" applyBorder="1" applyAlignment="1"/>
    <xf numFmtId="0" fontId="11" fillId="0" borderId="3" xfId="0" applyFont="1" applyBorder="1" applyAlignment="1"/>
    <xf numFmtId="0" fontId="12" fillId="0" borderId="3" xfId="0" applyFont="1" applyBorder="1"/>
    <xf numFmtId="0" fontId="11" fillId="0" borderId="0" xfId="0" applyFont="1" applyBorder="1" applyAlignment="1"/>
    <xf numFmtId="0" fontId="6" fillId="0" borderId="11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165" fontId="5" fillId="2" borderId="0" xfId="2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6" fontId="5" fillId="0" borderId="0" xfId="0" applyNumberFormat="1" applyFont="1" applyFill="1" applyBorder="1"/>
    <xf numFmtId="0" fontId="6" fillId="0" borderId="19" xfId="0" applyFont="1" applyBorder="1" applyAlignment="1">
      <alignment horizontal="right"/>
    </xf>
    <xf numFmtId="0" fontId="5" fillId="2" borderId="19" xfId="0" applyFont="1" applyFill="1" applyBorder="1"/>
    <xf numFmtId="0" fontId="8" fillId="4" borderId="14" xfId="0" applyFont="1" applyFill="1" applyBorder="1"/>
    <xf numFmtId="0" fontId="6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17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11" fillId="0" borderId="16" xfId="3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5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2" borderId="15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10" xfId="0" applyNumberFormat="1" applyFont="1" applyFill="1" applyBorder="1" applyAlignment="1">
      <alignment horizontal="center" vertical="center"/>
    </xf>
    <xf numFmtId="164" fontId="6" fillId="5" borderId="2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2"/>
  <sheetViews>
    <sheetView tabSelected="1" topLeftCell="A67" zoomScaleNormal="100" workbookViewId="0">
      <selection activeCell="L92" sqref="L92"/>
    </sheetView>
  </sheetViews>
  <sheetFormatPr defaultColWidth="9.109375" defaultRowHeight="13.8" x14ac:dyDescent="0.25"/>
  <cols>
    <col min="1" max="1" width="20.44140625" style="3" customWidth="1"/>
    <col min="2" max="2" width="26" style="3" customWidth="1"/>
    <col min="3" max="3" width="9" style="3" customWidth="1"/>
    <col min="4" max="4" width="24.44140625" style="3" customWidth="1"/>
    <col min="5" max="5" width="14.44140625" style="3" customWidth="1"/>
    <col min="6" max="6" width="10.5546875" style="3" customWidth="1"/>
    <col min="7" max="7" width="9.33203125" style="3" bestFit="1" customWidth="1"/>
    <col min="8" max="8" width="7.33203125" style="3" customWidth="1"/>
    <col min="9" max="9" width="11.88671875" style="3" bestFit="1" customWidth="1"/>
    <col min="10" max="10" width="1" style="3" customWidth="1"/>
    <col min="11" max="16384" width="9.109375" style="3"/>
  </cols>
  <sheetData>
    <row r="1" spans="1:10" ht="13.95" x14ac:dyDescent="0.25">
      <c r="A1" s="157" t="s">
        <v>107</v>
      </c>
      <c r="B1" s="157"/>
      <c r="C1" s="157"/>
      <c r="D1" s="157"/>
      <c r="E1" s="157"/>
      <c r="F1" s="157"/>
      <c r="G1" s="157"/>
      <c r="H1" s="157"/>
      <c r="I1" s="157"/>
    </row>
    <row r="2" spans="1:10" ht="13.95" x14ac:dyDescent="0.25">
      <c r="A2" s="4" t="s">
        <v>3</v>
      </c>
    </row>
    <row r="3" spans="1:10" ht="13.95" x14ac:dyDescent="0.25">
      <c r="A3" s="4"/>
    </row>
    <row r="4" spans="1:10" ht="13.95" x14ac:dyDescent="0.25">
      <c r="A4" s="5" t="s">
        <v>106</v>
      </c>
    </row>
    <row r="5" spans="1:10" ht="13.95" x14ac:dyDescent="0.25">
      <c r="A5" s="4"/>
    </row>
    <row r="6" spans="1:10" ht="13.95" x14ac:dyDescent="0.25">
      <c r="A6" s="4" t="s">
        <v>4</v>
      </c>
    </row>
    <row r="7" spans="1:10" ht="13.95" x14ac:dyDescent="0.25">
      <c r="A7" s="4"/>
    </row>
    <row r="8" spans="1:10" ht="13.95" x14ac:dyDescent="0.25">
      <c r="A8" s="4" t="s">
        <v>5</v>
      </c>
      <c r="G8" s="74"/>
      <c r="H8" s="75"/>
      <c r="I8" s="132"/>
      <c r="J8" s="132"/>
    </row>
    <row r="9" spans="1:10" ht="13.95" x14ac:dyDescent="0.25">
      <c r="A9" s="6" t="s">
        <v>98</v>
      </c>
      <c r="D9" s="3" t="s">
        <v>113</v>
      </c>
    </row>
    <row r="10" spans="1:10" ht="13.95" x14ac:dyDescent="0.25">
      <c r="A10" s="6"/>
    </row>
    <row r="11" spans="1:10" ht="13.95" x14ac:dyDescent="0.25">
      <c r="A11" s="6"/>
    </row>
    <row r="12" spans="1:10" ht="14.4" thickBot="1" x14ac:dyDescent="0.3"/>
    <row r="13" spans="1:10" ht="21.75" customHeight="1" thickBot="1" x14ac:dyDescent="0.3">
      <c r="A13" s="76" t="s">
        <v>7</v>
      </c>
      <c r="B13" s="158" t="s">
        <v>108</v>
      </c>
      <c r="C13" s="159"/>
      <c r="D13" s="160"/>
      <c r="E13" s="7"/>
      <c r="F13" s="7"/>
    </row>
    <row r="14" spans="1:10" ht="13.95" x14ac:dyDescent="0.25">
      <c r="A14" s="77" t="s">
        <v>46</v>
      </c>
      <c r="B14" s="78" t="s">
        <v>82</v>
      </c>
      <c r="C14" s="134">
        <v>1.2</v>
      </c>
      <c r="D14" s="135"/>
      <c r="E14" s="8"/>
      <c r="F14" s="8"/>
    </row>
    <row r="15" spans="1:10" ht="13.95" x14ac:dyDescent="0.25">
      <c r="A15" s="79" t="s">
        <v>47</v>
      </c>
      <c r="B15" s="78" t="s">
        <v>82</v>
      </c>
      <c r="C15" s="132"/>
      <c r="D15" s="133"/>
      <c r="E15" s="7"/>
      <c r="F15" s="7"/>
    </row>
    <row r="16" spans="1:10" ht="14.4" thickBot="1" x14ac:dyDescent="0.3">
      <c r="A16" s="80" t="s">
        <v>83</v>
      </c>
      <c r="B16" s="81" t="s">
        <v>85</v>
      </c>
      <c r="C16" s="136">
        <v>1</v>
      </c>
      <c r="D16" s="137"/>
      <c r="E16" s="7"/>
      <c r="F16" s="7"/>
    </row>
    <row r="17" spans="1:11" ht="14.4" thickBot="1" x14ac:dyDescent="0.3">
      <c r="A17" s="82" t="s">
        <v>81</v>
      </c>
      <c r="B17" s="83"/>
      <c r="C17" s="130"/>
      <c r="D17" s="131"/>
      <c r="E17" s="7"/>
      <c r="F17" s="7"/>
    </row>
    <row r="18" spans="1:11" ht="30" customHeight="1" x14ac:dyDescent="0.25">
      <c r="A18" s="162" t="s">
        <v>100</v>
      </c>
      <c r="B18" s="162"/>
      <c r="C18" s="162"/>
      <c r="D18" s="162"/>
      <c r="E18" s="162"/>
      <c r="F18" s="162"/>
      <c r="G18" s="162"/>
      <c r="H18" s="162"/>
      <c r="I18" s="162"/>
    </row>
    <row r="19" spans="1:11" ht="14.4" thickBot="1" x14ac:dyDescent="0.3">
      <c r="A19" s="9"/>
      <c r="B19" s="9"/>
      <c r="C19" s="9"/>
      <c r="D19" s="9"/>
      <c r="E19" s="9"/>
      <c r="F19" s="9"/>
      <c r="G19" s="9"/>
      <c r="H19" s="9"/>
      <c r="I19" s="9"/>
    </row>
    <row r="20" spans="1:11" ht="14.4" thickBot="1" x14ac:dyDescent="0.3">
      <c r="A20" s="84" t="s">
        <v>0</v>
      </c>
      <c r="B20" s="85"/>
      <c r="C20" s="86"/>
      <c r="D20" s="86"/>
      <c r="E20" s="87" t="s">
        <v>6</v>
      </c>
      <c r="F20" s="87" t="s">
        <v>7</v>
      </c>
      <c r="G20" s="87" t="s">
        <v>8</v>
      </c>
      <c r="H20" s="88" t="s">
        <v>9</v>
      </c>
      <c r="I20" s="89" t="s">
        <v>10</v>
      </c>
    </row>
    <row r="21" spans="1:11" ht="13.95" x14ac:dyDescent="0.25">
      <c r="A21" s="10" t="s">
        <v>53</v>
      </c>
      <c r="B21" s="11"/>
      <c r="C21" s="12"/>
      <c r="D21" s="11"/>
      <c r="E21" s="11"/>
      <c r="F21" s="11"/>
      <c r="G21" s="11"/>
      <c r="H21" s="11"/>
      <c r="I21" s="13"/>
    </row>
    <row r="22" spans="1:11" x14ac:dyDescent="0.25">
      <c r="A22" s="154" t="s">
        <v>111</v>
      </c>
      <c r="B22" s="138" t="s">
        <v>31</v>
      </c>
      <c r="C22" s="14">
        <v>7445</v>
      </c>
      <c r="D22" s="90" t="s">
        <v>32</v>
      </c>
      <c r="E22" s="15"/>
      <c r="F22" s="16" t="s">
        <v>82</v>
      </c>
      <c r="G22" s="15">
        <f>E22*VLOOKUP(F22,$B$14:$D$16,2,FALSE)</f>
        <v>0</v>
      </c>
      <c r="H22" s="16"/>
      <c r="I22" s="17">
        <f>IF(H22=0,1,H22)*G22</f>
        <v>0</v>
      </c>
    </row>
    <row r="23" spans="1:11" x14ac:dyDescent="0.25">
      <c r="A23" s="155"/>
      <c r="B23" s="139"/>
      <c r="D23" s="74" t="s">
        <v>33</v>
      </c>
      <c r="E23" s="18"/>
      <c r="F23" s="19" t="s">
        <v>85</v>
      </c>
      <c r="G23" s="18">
        <f>E23*VLOOKUP(F23,$B$14:$D$16,2,FALSE)</f>
        <v>0</v>
      </c>
      <c r="H23" s="19"/>
      <c r="I23" s="17">
        <f t="shared" ref="I23:I25" si="0">IF(H23=0,1,H23)*G23</f>
        <v>0</v>
      </c>
    </row>
    <row r="24" spans="1:11" x14ac:dyDescent="0.25">
      <c r="A24" s="155"/>
      <c r="B24" s="139" t="s">
        <v>24</v>
      </c>
      <c r="C24" s="20">
        <v>7446</v>
      </c>
      <c r="D24" s="74" t="s">
        <v>95</v>
      </c>
      <c r="E24" s="18"/>
      <c r="F24" s="19" t="s">
        <v>85</v>
      </c>
      <c r="G24" s="18">
        <f t="shared" ref="G24" si="1">E24*VLOOKUP(F24,$B$14:$D$16,2,FALSE)</f>
        <v>0</v>
      </c>
      <c r="H24" s="19"/>
      <c r="I24" s="17">
        <f t="shared" si="0"/>
        <v>0</v>
      </c>
      <c r="K24" s="21"/>
    </row>
    <row r="25" spans="1:11" x14ac:dyDescent="0.25">
      <c r="A25" s="155"/>
      <c r="B25" s="139"/>
      <c r="D25" s="91" t="s">
        <v>94</v>
      </c>
      <c r="E25" s="22"/>
      <c r="F25" s="23" t="s">
        <v>85</v>
      </c>
      <c r="G25" s="22">
        <f>E25*VLOOKUP(F25,$B$14:$D$16,2,FALSE)</f>
        <v>0</v>
      </c>
      <c r="H25" s="23"/>
      <c r="I25" s="17">
        <f t="shared" si="0"/>
        <v>0</v>
      </c>
    </row>
    <row r="26" spans="1:11" ht="3" customHeight="1" x14ac:dyDescent="0.25">
      <c r="A26" s="24"/>
      <c r="B26" s="25"/>
      <c r="C26" s="26"/>
      <c r="D26" s="74"/>
      <c r="E26" s="18"/>
      <c r="F26" s="19"/>
      <c r="G26" s="18"/>
      <c r="H26" s="19"/>
      <c r="I26" s="27"/>
    </row>
    <row r="27" spans="1:11" ht="15" customHeight="1" x14ac:dyDescent="0.25">
      <c r="A27" s="154" t="s">
        <v>112</v>
      </c>
      <c r="B27" s="138" t="s">
        <v>96</v>
      </c>
      <c r="C27" s="14">
        <v>7448</v>
      </c>
      <c r="D27" s="90" t="s">
        <v>34</v>
      </c>
      <c r="E27" s="15"/>
      <c r="F27" s="16" t="s">
        <v>85</v>
      </c>
      <c r="G27" s="15">
        <f>E27*VLOOKUP(F27,$B$14:$D$16,2,FALSE)</f>
        <v>0</v>
      </c>
      <c r="H27" s="16"/>
      <c r="I27" s="17">
        <f t="shared" ref="I27:I31" si="2">IF(H27=0,1,H27)*G27</f>
        <v>0</v>
      </c>
    </row>
    <row r="28" spans="1:11" x14ac:dyDescent="0.25">
      <c r="A28" s="155"/>
      <c r="B28" s="139"/>
      <c r="C28" s="20"/>
      <c r="D28" s="74" t="s">
        <v>35</v>
      </c>
      <c r="E28" s="18"/>
      <c r="F28" s="19" t="s">
        <v>85</v>
      </c>
      <c r="G28" s="18">
        <f>E28*VLOOKUP(F28,$B$14:$D$16,2,FALSE)</f>
        <v>0</v>
      </c>
      <c r="H28" s="19"/>
      <c r="I28" s="17">
        <f t="shared" si="2"/>
        <v>0</v>
      </c>
    </row>
    <row r="29" spans="1:11" x14ac:dyDescent="0.25">
      <c r="A29" s="155"/>
      <c r="B29" s="139"/>
      <c r="C29" s="20"/>
      <c r="D29" s="74" t="s">
        <v>36</v>
      </c>
      <c r="E29" s="18"/>
      <c r="F29" s="19" t="s">
        <v>85</v>
      </c>
      <c r="G29" s="18">
        <f>E29*VLOOKUP(F29,$B$14:$D$16,2,FALSE)</f>
        <v>0</v>
      </c>
      <c r="H29" s="19"/>
      <c r="I29" s="17">
        <f t="shared" si="2"/>
        <v>0</v>
      </c>
    </row>
    <row r="30" spans="1:11" x14ac:dyDescent="0.25">
      <c r="A30" s="155"/>
      <c r="B30" s="139" t="s">
        <v>37</v>
      </c>
      <c r="C30" s="20">
        <v>7447</v>
      </c>
      <c r="D30" s="74" t="s">
        <v>38</v>
      </c>
      <c r="E30" s="92"/>
      <c r="F30" s="19" t="s">
        <v>85</v>
      </c>
      <c r="G30" s="18">
        <f>E30*VLOOKUP(F30,$B$14:$D$16,2,FALSE)</f>
        <v>0</v>
      </c>
      <c r="H30" s="19"/>
      <c r="I30" s="17">
        <f t="shared" si="2"/>
        <v>0</v>
      </c>
    </row>
    <row r="31" spans="1:11" x14ac:dyDescent="0.25">
      <c r="A31" s="156"/>
      <c r="B31" s="161"/>
      <c r="C31" s="28"/>
      <c r="D31" s="91" t="s">
        <v>1</v>
      </c>
      <c r="E31" s="93"/>
      <c r="F31" s="23" t="s">
        <v>85</v>
      </c>
      <c r="G31" s="22">
        <f>E31*VLOOKUP(F31,$B$14:$D$16,2,FALSE)</f>
        <v>0</v>
      </c>
      <c r="H31" s="23"/>
      <c r="I31" s="17">
        <f t="shared" si="2"/>
        <v>0</v>
      </c>
    </row>
    <row r="32" spans="1:11" ht="3" customHeight="1" x14ac:dyDescent="0.25">
      <c r="A32" s="24"/>
      <c r="B32" s="94"/>
      <c r="C32" s="26"/>
      <c r="D32" s="95"/>
      <c r="E32" s="29"/>
      <c r="F32" s="94"/>
      <c r="G32" s="29"/>
      <c r="H32" s="30"/>
      <c r="I32" s="31"/>
    </row>
    <row r="33" spans="1:11" x14ac:dyDescent="0.25">
      <c r="A33" s="32" t="s">
        <v>54</v>
      </c>
      <c r="B33" s="74"/>
      <c r="C33" s="20"/>
      <c r="D33" s="96"/>
      <c r="E33" s="18"/>
      <c r="F33" s="74"/>
      <c r="G33" s="18"/>
      <c r="H33" s="19"/>
      <c r="I33" s="33"/>
    </row>
    <row r="34" spans="1:11" ht="15" customHeight="1" x14ac:dyDescent="0.25">
      <c r="A34" s="154" t="s">
        <v>45</v>
      </c>
      <c r="B34" s="90" t="s">
        <v>11</v>
      </c>
      <c r="C34" s="14">
        <v>7120</v>
      </c>
      <c r="D34" s="90" t="s">
        <v>11</v>
      </c>
      <c r="E34" s="15"/>
      <c r="F34" s="16" t="s">
        <v>85</v>
      </c>
      <c r="G34" s="15">
        <f t="shared" ref="G34:G38" si="3">E34*VLOOKUP(F34,$B$14:$D$16,2,FALSE)</f>
        <v>0</v>
      </c>
      <c r="H34" s="16"/>
      <c r="I34" s="17">
        <f t="shared" ref="I34:I40" si="4">IF(H34=0,1,H34)*G34</f>
        <v>0</v>
      </c>
    </row>
    <row r="35" spans="1:11" x14ac:dyDescent="0.25">
      <c r="A35" s="155"/>
      <c r="B35" s="74" t="s">
        <v>12</v>
      </c>
      <c r="C35" s="20">
        <v>7880</v>
      </c>
      <c r="D35" s="74" t="s">
        <v>13</v>
      </c>
      <c r="E35" s="18"/>
      <c r="F35" s="19" t="s">
        <v>85</v>
      </c>
      <c r="G35" s="18">
        <f t="shared" si="3"/>
        <v>0</v>
      </c>
      <c r="H35" s="19"/>
      <c r="I35" s="17">
        <f t="shared" si="4"/>
        <v>0</v>
      </c>
    </row>
    <row r="36" spans="1:11" x14ac:dyDescent="0.25">
      <c r="A36" s="155"/>
      <c r="B36" s="74"/>
      <c r="C36" s="20">
        <v>7877</v>
      </c>
      <c r="D36" s="74" t="s">
        <v>14</v>
      </c>
      <c r="E36" s="18"/>
      <c r="F36" s="19" t="s">
        <v>85</v>
      </c>
      <c r="G36" s="18">
        <f t="shared" si="3"/>
        <v>0</v>
      </c>
      <c r="H36" s="19"/>
      <c r="I36" s="17">
        <f t="shared" si="4"/>
        <v>0</v>
      </c>
    </row>
    <row r="37" spans="1:11" x14ac:dyDescent="0.25">
      <c r="A37" s="155"/>
      <c r="B37" s="74"/>
      <c r="C37" s="20">
        <v>7148</v>
      </c>
      <c r="D37" s="74" t="s">
        <v>15</v>
      </c>
      <c r="E37" s="18"/>
      <c r="F37" s="19" t="s">
        <v>85</v>
      </c>
      <c r="G37" s="18">
        <f t="shared" si="3"/>
        <v>0</v>
      </c>
      <c r="H37" s="19"/>
      <c r="I37" s="17">
        <f t="shared" si="4"/>
        <v>0</v>
      </c>
    </row>
    <row r="38" spans="1:11" x14ac:dyDescent="0.25">
      <c r="A38" s="155"/>
      <c r="B38" s="139" t="s">
        <v>29</v>
      </c>
      <c r="C38" s="20">
        <v>7475</v>
      </c>
      <c r="D38" s="74" t="s">
        <v>29</v>
      </c>
      <c r="E38" s="18"/>
      <c r="F38" s="19" t="s">
        <v>85</v>
      </c>
      <c r="G38" s="18">
        <f t="shared" si="3"/>
        <v>0</v>
      </c>
      <c r="H38" s="19"/>
      <c r="I38" s="17">
        <f t="shared" si="4"/>
        <v>0</v>
      </c>
      <c r="K38" s="21"/>
    </row>
    <row r="39" spans="1:11" x14ac:dyDescent="0.25">
      <c r="A39" s="155"/>
      <c r="B39" s="139"/>
      <c r="C39" s="20"/>
      <c r="D39" s="74" t="s">
        <v>25</v>
      </c>
      <c r="E39" s="18"/>
      <c r="F39" s="19" t="s">
        <v>85</v>
      </c>
      <c r="G39" s="18">
        <f>E39*VLOOKUP(F39,$B$14:$D$16,2,FALSE)</f>
        <v>0</v>
      </c>
      <c r="H39" s="34"/>
      <c r="I39" s="17">
        <f t="shared" si="4"/>
        <v>0</v>
      </c>
      <c r="K39" s="21"/>
    </row>
    <row r="40" spans="1:11" x14ac:dyDescent="0.25">
      <c r="A40" s="156"/>
      <c r="B40" s="161"/>
      <c r="C40" s="28"/>
      <c r="D40" s="91" t="s">
        <v>26</v>
      </c>
      <c r="E40" s="22"/>
      <c r="F40" s="23" t="s">
        <v>85</v>
      </c>
      <c r="G40" s="22">
        <f>E40*VLOOKUP(F40,$B$14:$D$16,2,FALSE)</f>
        <v>0</v>
      </c>
      <c r="H40" s="35"/>
      <c r="I40" s="17">
        <f t="shared" si="4"/>
        <v>0</v>
      </c>
      <c r="K40" s="21"/>
    </row>
    <row r="41" spans="1:11" ht="3" customHeight="1" x14ac:dyDescent="0.25">
      <c r="A41" s="36"/>
      <c r="B41" s="74"/>
      <c r="C41" s="20"/>
      <c r="D41" s="74"/>
      <c r="E41" s="18"/>
      <c r="F41" s="97"/>
      <c r="G41" s="18"/>
      <c r="H41" s="19"/>
      <c r="I41" s="27"/>
    </row>
    <row r="42" spans="1:11" x14ac:dyDescent="0.25">
      <c r="A42" s="145" t="s">
        <v>43</v>
      </c>
      <c r="B42" s="90" t="s">
        <v>27</v>
      </c>
      <c r="C42" s="14">
        <v>7345</v>
      </c>
      <c r="D42" s="90" t="s">
        <v>28</v>
      </c>
      <c r="E42" s="15"/>
      <c r="F42" s="16" t="s">
        <v>85</v>
      </c>
      <c r="G42" s="15">
        <f t="shared" ref="G42:G45" si="5">E42*VLOOKUP(F42,$B$14:$D$16,2,FALSE)</f>
        <v>0</v>
      </c>
      <c r="H42" s="16"/>
      <c r="I42" s="17">
        <f t="shared" ref="I42:I45" si="6">IF(H42=0,1,H42)*G42</f>
        <v>0</v>
      </c>
    </row>
    <row r="43" spans="1:11" x14ac:dyDescent="0.25">
      <c r="A43" s="152"/>
      <c r="B43" s="129" t="s">
        <v>80</v>
      </c>
      <c r="C43" s="20">
        <v>7870</v>
      </c>
      <c r="D43" s="96" t="s">
        <v>88</v>
      </c>
      <c r="E43" s="19"/>
      <c r="F43" s="19" t="s">
        <v>85</v>
      </c>
      <c r="G43" s="18">
        <f t="shared" si="5"/>
        <v>0</v>
      </c>
      <c r="H43" s="19"/>
      <c r="I43" s="17">
        <f t="shared" si="6"/>
        <v>0</v>
      </c>
    </row>
    <row r="44" spans="1:11" x14ac:dyDescent="0.25">
      <c r="A44" s="152"/>
      <c r="B44" s="129"/>
      <c r="C44" s="20">
        <v>7898</v>
      </c>
      <c r="D44" s="98" t="s">
        <v>89</v>
      </c>
      <c r="E44" s="19"/>
      <c r="F44" s="19" t="s">
        <v>85</v>
      </c>
      <c r="G44" s="18">
        <f t="shared" ref="G44" si="7">E44*VLOOKUP(F44,$B$14:$D$16,2,FALSE)</f>
        <v>0</v>
      </c>
      <c r="H44" s="19"/>
      <c r="I44" s="17">
        <f t="shared" si="6"/>
        <v>0</v>
      </c>
      <c r="K44" s="21"/>
    </row>
    <row r="45" spans="1:11" x14ac:dyDescent="0.25">
      <c r="A45" s="146"/>
      <c r="B45" s="99" t="s">
        <v>18</v>
      </c>
      <c r="C45" s="28">
        <v>7193</v>
      </c>
      <c r="D45" s="99" t="s">
        <v>19</v>
      </c>
      <c r="E45" s="22"/>
      <c r="F45" s="23" t="s">
        <v>85</v>
      </c>
      <c r="G45" s="22">
        <f t="shared" si="5"/>
        <v>0</v>
      </c>
      <c r="H45" s="23"/>
      <c r="I45" s="17">
        <f t="shared" si="6"/>
        <v>0</v>
      </c>
    </row>
    <row r="46" spans="1:11" ht="3" customHeight="1" x14ac:dyDescent="0.25">
      <c r="A46" s="37"/>
      <c r="B46" s="96"/>
      <c r="C46" s="20"/>
      <c r="D46" s="96"/>
      <c r="E46" s="18"/>
      <c r="F46" s="19" t="s">
        <v>84</v>
      </c>
      <c r="G46" s="18"/>
      <c r="H46" s="19"/>
      <c r="I46" s="27"/>
    </row>
    <row r="47" spans="1:11" x14ac:dyDescent="0.25">
      <c r="A47" s="145" t="s">
        <v>44</v>
      </c>
      <c r="B47" s="90" t="s">
        <v>21</v>
      </c>
      <c r="C47" s="14">
        <v>7757</v>
      </c>
      <c r="D47" s="100" t="s">
        <v>22</v>
      </c>
      <c r="E47" s="15"/>
      <c r="F47" s="16" t="s">
        <v>85</v>
      </c>
      <c r="G47" s="15">
        <f t="shared" ref="G47:G56" si="8">E47*VLOOKUP(F47,$B$14:$D$16,2,FALSE)</f>
        <v>0</v>
      </c>
      <c r="H47" s="16"/>
      <c r="I47" s="17">
        <f t="shared" ref="I47:I49" si="9">IF(H47=0,1,H47)*G47</f>
        <v>0</v>
      </c>
    </row>
    <row r="48" spans="1:11" x14ac:dyDescent="0.25">
      <c r="A48" s="152"/>
      <c r="B48" s="19"/>
      <c r="C48" s="20">
        <v>7754</v>
      </c>
      <c r="D48" s="96" t="s">
        <v>23</v>
      </c>
      <c r="E48" s="18"/>
      <c r="F48" s="19" t="s">
        <v>85</v>
      </c>
      <c r="G48" s="18">
        <f t="shared" si="8"/>
        <v>0</v>
      </c>
      <c r="H48" s="19"/>
      <c r="I48" s="17">
        <f t="shared" si="9"/>
        <v>0</v>
      </c>
    </row>
    <row r="49" spans="1:9" x14ac:dyDescent="0.25">
      <c r="A49" s="146"/>
      <c r="B49" s="91" t="s">
        <v>16</v>
      </c>
      <c r="C49" s="28">
        <v>7788</v>
      </c>
      <c r="D49" s="99" t="s">
        <v>17</v>
      </c>
      <c r="E49" s="22"/>
      <c r="F49" s="23" t="s">
        <v>85</v>
      </c>
      <c r="G49" s="22">
        <f t="shared" si="8"/>
        <v>0</v>
      </c>
      <c r="H49" s="23"/>
      <c r="I49" s="17">
        <f t="shared" si="9"/>
        <v>0</v>
      </c>
    </row>
    <row r="50" spans="1:9" ht="3" customHeight="1" x14ac:dyDescent="0.25">
      <c r="A50" s="38"/>
      <c r="B50" s="19"/>
      <c r="C50" s="20"/>
      <c r="D50" s="19"/>
      <c r="E50" s="19"/>
      <c r="F50" s="19"/>
      <c r="G50" s="18"/>
      <c r="H50" s="19"/>
      <c r="I50" s="39"/>
    </row>
    <row r="51" spans="1:9" x14ac:dyDescent="0.25">
      <c r="A51" s="154" t="s">
        <v>56</v>
      </c>
      <c r="B51" s="138" t="s">
        <v>39</v>
      </c>
      <c r="C51" s="14">
        <v>7887</v>
      </c>
      <c r="D51" s="90" t="s">
        <v>40</v>
      </c>
      <c r="E51" s="101"/>
      <c r="F51" s="16" t="s">
        <v>85</v>
      </c>
      <c r="G51" s="15">
        <f t="shared" si="8"/>
        <v>0</v>
      </c>
      <c r="H51" s="16"/>
      <c r="I51" s="17">
        <f t="shared" ref="I51:I56" si="10">IF(H51=0,1,H51)*G51</f>
        <v>0</v>
      </c>
    </row>
    <row r="52" spans="1:9" x14ac:dyDescent="0.25">
      <c r="A52" s="155"/>
      <c r="B52" s="139"/>
      <c r="C52" s="20">
        <v>7887</v>
      </c>
      <c r="D52" s="74" t="s">
        <v>41</v>
      </c>
      <c r="E52" s="92"/>
      <c r="F52" s="19" t="s">
        <v>85</v>
      </c>
      <c r="G52" s="18">
        <f t="shared" si="8"/>
        <v>0</v>
      </c>
      <c r="H52" s="19"/>
      <c r="I52" s="17">
        <f t="shared" si="10"/>
        <v>0</v>
      </c>
    </row>
    <row r="53" spans="1:9" x14ac:dyDescent="0.25">
      <c r="A53" s="155"/>
      <c r="B53" s="19"/>
      <c r="C53" s="20">
        <v>7152</v>
      </c>
      <c r="D53" s="102" t="s">
        <v>48</v>
      </c>
      <c r="E53" s="18"/>
      <c r="F53" s="19" t="s">
        <v>85</v>
      </c>
      <c r="G53" s="18">
        <f t="shared" si="8"/>
        <v>0</v>
      </c>
      <c r="H53" s="19"/>
      <c r="I53" s="17">
        <f t="shared" si="10"/>
        <v>0</v>
      </c>
    </row>
    <row r="54" spans="1:9" x14ac:dyDescent="0.25">
      <c r="A54" s="155"/>
      <c r="C54" s="3">
        <v>7193</v>
      </c>
      <c r="D54" s="102" t="s">
        <v>20</v>
      </c>
      <c r="E54" s="18"/>
      <c r="F54" s="19" t="s">
        <v>85</v>
      </c>
      <c r="G54" s="18">
        <f t="shared" ref="G54:G55" si="11">E54*VLOOKUP(F54,$B$14:$D$16,2,FALSE)</f>
        <v>0</v>
      </c>
      <c r="H54" s="19"/>
      <c r="I54" s="17">
        <f t="shared" si="10"/>
        <v>0</v>
      </c>
    </row>
    <row r="55" spans="1:9" x14ac:dyDescent="0.25">
      <c r="A55" s="155"/>
      <c r="B55" s="140" t="s">
        <v>87</v>
      </c>
      <c r="C55" s="20">
        <v>7190</v>
      </c>
      <c r="D55" s="103" t="s">
        <v>90</v>
      </c>
      <c r="E55" s="18"/>
      <c r="F55" s="19" t="s">
        <v>85</v>
      </c>
      <c r="G55" s="18">
        <f t="shared" si="11"/>
        <v>0</v>
      </c>
      <c r="H55" s="19"/>
      <c r="I55" s="17">
        <f t="shared" si="10"/>
        <v>0</v>
      </c>
    </row>
    <row r="56" spans="1:9" x14ac:dyDescent="0.25">
      <c r="A56" s="156"/>
      <c r="B56" s="141"/>
      <c r="C56" s="28"/>
      <c r="D56" s="104" t="s">
        <v>90</v>
      </c>
      <c r="E56" s="22"/>
      <c r="F56" s="23" t="s">
        <v>85</v>
      </c>
      <c r="G56" s="22">
        <f t="shared" si="8"/>
        <v>0</v>
      </c>
      <c r="H56" s="23"/>
      <c r="I56" s="17">
        <f t="shared" si="10"/>
        <v>0</v>
      </c>
    </row>
    <row r="57" spans="1:9" ht="14.4" thickBot="1" x14ac:dyDescent="0.3">
      <c r="A57" s="40"/>
      <c r="B57" s="105"/>
      <c r="C57" s="41"/>
      <c r="D57" s="42"/>
      <c r="E57" s="42"/>
      <c r="F57" s="42"/>
      <c r="G57" s="42"/>
      <c r="H57" s="106" t="s">
        <v>42</v>
      </c>
      <c r="I57" s="43">
        <f>SUM(I22:I56)</f>
        <v>0</v>
      </c>
    </row>
    <row r="58" spans="1:9" ht="15.75" customHeight="1" thickBot="1" x14ac:dyDescent="0.3">
      <c r="A58" s="142" t="s">
        <v>55</v>
      </c>
      <c r="B58" s="143"/>
      <c r="C58" s="143"/>
      <c r="D58" s="143"/>
      <c r="E58" s="143"/>
      <c r="F58" s="143"/>
      <c r="G58" s="143"/>
      <c r="H58" s="143"/>
      <c r="I58" s="144"/>
    </row>
    <row r="59" spans="1:9" ht="14.4" thickBot="1" x14ac:dyDescent="0.3">
      <c r="A59" s="44"/>
      <c r="B59" s="45"/>
      <c r="C59" s="45"/>
      <c r="D59" s="46"/>
      <c r="E59" s="46"/>
      <c r="F59" s="46"/>
      <c r="G59" s="46"/>
      <c r="H59" s="46"/>
      <c r="I59" s="47"/>
    </row>
    <row r="60" spans="1:9" ht="15" customHeight="1" x14ac:dyDescent="0.25">
      <c r="A60" s="107" t="s">
        <v>101</v>
      </c>
      <c r="B60" s="108"/>
      <c r="C60" s="109"/>
      <c r="D60" s="109"/>
      <c r="E60" s="110" t="s">
        <v>6</v>
      </c>
      <c r="F60" s="110" t="s">
        <v>7</v>
      </c>
      <c r="G60" s="110" t="s">
        <v>8</v>
      </c>
      <c r="H60" s="111" t="s">
        <v>9</v>
      </c>
      <c r="I60" s="112" t="s">
        <v>10</v>
      </c>
    </row>
    <row r="61" spans="1:9" x14ac:dyDescent="0.25">
      <c r="A61" s="145" t="s">
        <v>102</v>
      </c>
      <c r="B61" s="150" t="s">
        <v>31</v>
      </c>
      <c r="C61" s="48">
        <v>7445</v>
      </c>
      <c r="D61" s="90" t="s">
        <v>49</v>
      </c>
      <c r="E61" s="15"/>
      <c r="F61" s="16" t="s">
        <v>85</v>
      </c>
      <c r="G61" s="15">
        <f>E61*VLOOKUP(F61,$B$14:$D$16,2,FALSE)</f>
        <v>0</v>
      </c>
      <c r="H61" s="16"/>
      <c r="I61" s="17">
        <f t="shared" ref="I61:I64" si="12">IF(H61=0,1,H61)*G61</f>
        <v>0</v>
      </c>
    </row>
    <row r="62" spans="1:9" x14ac:dyDescent="0.25">
      <c r="A62" s="152"/>
      <c r="B62" s="153"/>
      <c r="C62" s="49"/>
      <c r="D62" s="74" t="s">
        <v>33</v>
      </c>
      <c r="E62" s="18"/>
      <c r="F62" s="19" t="s">
        <v>85</v>
      </c>
      <c r="G62" s="18">
        <f>E62*VLOOKUP(F62,$B$14:$D$16,2,FALSE)</f>
        <v>0</v>
      </c>
      <c r="H62" s="19"/>
      <c r="I62" s="17">
        <f t="shared" si="12"/>
        <v>0</v>
      </c>
    </row>
    <row r="63" spans="1:9" x14ac:dyDescent="0.25">
      <c r="A63" s="152"/>
      <c r="B63" s="153" t="s">
        <v>24</v>
      </c>
      <c r="C63" s="49">
        <v>7446</v>
      </c>
      <c r="D63" s="74" t="s">
        <v>97</v>
      </c>
      <c r="E63" s="18"/>
      <c r="F63" s="19" t="s">
        <v>85</v>
      </c>
      <c r="G63" s="18">
        <f>E63*VLOOKUP(F63,$B$14:$D$16,2,FALSE)</f>
        <v>0</v>
      </c>
      <c r="H63" s="19"/>
      <c r="I63" s="17">
        <f t="shared" si="12"/>
        <v>0</v>
      </c>
    </row>
    <row r="64" spans="1:9" ht="14.25" customHeight="1" x14ac:dyDescent="0.25">
      <c r="A64" s="152"/>
      <c r="B64" s="153"/>
      <c r="C64" s="49"/>
      <c r="D64" s="74" t="s">
        <v>94</v>
      </c>
      <c r="E64" s="18"/>
      <c r="F64" s="19" t="s">
        <v>85</v>
      </c>
      <c r="G64" s="18">
        <f>E64*VLOOKUP(F64,$B$14:$D$16,2,FALSE)</f>
        <v>0</v>
      </c>
      <c r="H64" s="19"/>
      <c r="I64" s="17">
        <f t="shared" si="12"/>
        <v>0</v>
      </c>
    </row>
    <row r="65" spans="1:11" ht="13.95" hidden="1" x14ac:dyDescent="0.25">
      <c r="A65" s="146"/>
      <c r="B65" s="151"/>
      <c r="C65" s="50"/>
      <c r="D65" s="91"/>
      <c r="E65" s="22"/>
      <c r="F65" s="23"/>
      <c r="G65" s="22"/>
      <c r="H65" s="23"/>
      <c r="I65" s="17"/>
    </row>
    <row r="66" spans="1:11" ht="3" hidden="1" customHeight="1" x14ac:dyDescent="0.25">
      <c r="A66" s="38"/>
      <c r="B66" s="19"/>
      <c r="C66" s="49"/>
      <c r="D66" s="19"/>
      <c r="E66" s="74"/>
      <c r="F66" s="19"/>
      <c r="G66" s="19"/>
      <c r="H66" s="19"/>
      <c r="I66" s="39"/>
    </row>
    <row r="67" spans="1:11" x14ac:dyDescent="0.25">
      <c r="A67" s="145" t="s">
        <v>103</v>
      </c>
      <c r="B67" s="150" t="s">
        <v>96</v>
      </c>
      <c r="C67" s="48">
        <v>7448</v>
      </c>
      <c r="D67" s="90" t="s">
        <v>34</v>
      </c>
      <c r="E67" s="15"/>
      <c r="F67" s="16" t="s">
        <v>85</v>
      </c>
      <c r="G67" s="15">
        <f t="shared" ref="G67:G69" si="13">E67*VLOOKUP(F67,$B$14:$D$16,2,FALSE)</f>
        <v>0</v>
      </c>
      <c r="H67" s="16"/>
      <c r="I67" s="17">
        <f t="shared" ref="I67:I69" si="14">IF(H67=0,1,H67)*G67</f>
        <v>0</v>
      </c>
    </row>
    <row r="68" spans="1:11" x14ac:dyDescent="0.25">
      <c r="A68" s="152"/>
      <c r="B68" s="153"/>
      <c r="C68" s="49"/>
      <c r="D68" s="74" t="s">
        <v>35</v>
      </c>
      <c r="E68" s="18"/>
      <c r="F68" s="19" t="s">
        <v>85</v>
      </c>
      <c r="G68" s="18">
        <f t="shared" si="13"/>
        <v>0</v>
      </c>
      <c r="H68" s="19"/>
      <c r="I68" s="17">
        <f t="shared" si="14"/>
        <v>0</v>
      </c>
    </row>
    <row r="69" spans="1:11" x14ac:dyDescent="0.25">
      <c r="A69" s="146"/>
      <c r="B69" s="151"/>
      <c r="C69" s="50"/>
      <c r="D69" s="91" t="s">
        <v>36</v>
      </c>
      <c r="E69" s="22"/>
      <c r="F69" s="23" t="s">
        <v>85</v>
      </c>
      <c r="G69" s="22">
        <f t="shared" si="13"/>
        <v>0</v>
      </c>
      <c r="H69" s="23"/>
      <c r="I69" s="17">
        <f t="shared" si="14"/>
        <v>0</v>
      </c>
    </row>
    <row r="70" spans="1:11" ht="3" customHeight="1" x14ac:dyDescent="0.25">
      <c r="A70" s="37"/>
      <c r="B70" s="74"/>
      <c r="C70" s="49"/>
      <c r="D70" s="74"/>
      <c r="E70" s="18"/>
      <c r="F70" s="74"/>
      <c r="G70" s="18"/>
      <c r="H70" s="19"/>
      <c r="I70" s="33"/>
    </row>
    <row r="71" spans="1:11" x14ac:dyDescent="0.25">
      <c r="A71" s="145" t="s">
        <v>104</v>
      </c>
      <c r="B71" s="150" t="s">
        <v>37</v>
      </c>
      <c r="C71" s="48">
        <v>7447</v>
      </c>
      <c r="D71" s="90" t="s">
        <v>38</v>
      </c>
      <c r="E71" s="15"/>
      <c r="F71" s="16" t="s">
        <v>85</v>
      </c>
      <c r="G71" s="15">
        <f t="shared" ref="G71:G74" si="15">E71*VLOOKUP(F71,$B$14:$D$16,2,FALSE)</f>
        <v>0</v>
      </c>
      <c r="H71" s="16"/>
      <c r="I71" s="17">
        <f t="shared" ref="I71:I72" si="16">IF(H71=0,1,H71)*G71</f>
        <v>0</v>
      </c>
    </row>
    <row r="72" spans="1:11" x14ac:dyDescent="0.25">
      <c r="A72" s="146"/>
      <c r="B72" s="151"/>
      <c r="C72" s="50"/>
      <c r="D72" s="91" t="s">
        <v>50</v>
      </c>
      <c r="E72" s="22"/>
      <c r="F72" s="23" t="s">
        <v>85</v>
      </c>
      <c r="G72" s="22">
        <f t="shared" si="15"/>
        <v>0</v>
      </c>
      <c r="H72" s="23"/>
      <c r="I72" s="17">
        <f t="shared" si="16"/>
        <v>0</v>
      </c>
    </row>
    <row r="73" spans="1:11" ht="3" customHeight="1" x14ac:dyDescent="0.25">
      <c r="A73" s="38"/>
      <c r="B73" s="19"/>
      <c r="C73" s="49"/>
      <c r="D73" s="19"/>
      <c r="E73" s="19"/>
      <c r="F73" s="19"/>
      <c r="G73" s="18"/>
      <c r="H73" s="19"/>
      <c r="I73" s="33"/>
    </row>
    <row r="74" spans="1:11" x14ac:dyDescent="0.25">
      <c r="A74" s="145" t="s">
        <v>29</v>
      </c>
      <c r="B74" s="150" t="s">
        <v>29</v>
      </c>
      <c r="C74" s="48">
        <v>7475</v>
      </c>
      <c r="D74" s="90" t="s">
        <v>30</v>
      </c>
      <c r="E74" s="15"/>
      <c r="F74" s="16" t="s">
        <v>85</v>
      </c>
      <c r="G74" s="15">
        <f t="shared" si="15"/>
        <v>0</v>
      </c>
      <c r="H74" s="16"/>
      <c r="I74" s="17">
        <f t="shared" ref="I74:I75" si="17">IF(H74=0,1,H74)*G74</f>
        <v>0</v>
      </c>
    </row>
    <row r="75" spans="1:11" x14ac:dyDescent="0.25">
      <c r="A75" s="146"/>
      <c r="B75" s="151"/>
      <c r="C75" s="50"/>
      <c r="D75" s="91" t="s">
        <v>25</v>
      </c>
      <c r="E75" s="22"/>
      <c r="F75" s="23" t="s">
        <v>85</v>
      </c>
      <c r="G75" s="22">
        <f t="shared" ref="G75" si="18">E75*VLOOKUP(F75,$B$14:$D$16,2,FALSE)</f>
        <v>0</v>
      </c>
      <c r="H75" s="35"/>
      <c r="I75" s="17">
        <f t="shared" si="17"/>
        <v>0</v>
      </c>
    </row>
    <row r="76" spans="1:11" ht="3" customHeight="1" x14ac:dyDescent="0.25">
      <c r="A76" s="38"/>
      <c r="B76" s="19"/>
      <c r="C76" s="49"/>
      <c r="D76" s="19"/>
      <c r="E76" s="19"/>
      <c r="F76" s="19"/>
      <c r="G76" s="19"/>
      <c r="H76" s="19"/>
      <c r="I76" s="39"/>
    </row>
    <row r="77" spans="1:11" x14ac:dyDescent="0.25">
      <c r="A77" s="145" t="s">
        <v>105</v>
      </c>
      <c r="B77" s="113" t="s">
        <v>11</v>
      </c>
      <c r="C77" s="48">
        <v>7152</v>
      </c>
      <c r="D77" s="90" t="s">
        <v>48</v>
      </c>
      <c r="E77" s="15"/>
      <c r="F77" s="16" t="s">
        <v>85</v>
      </c>
      <c r="G77" s="15">
        <f t="shared" ref="G77:G78" si="19">E77*VLOOKUP(F77,$B$14:$D$16,2,FALSE)</f>
        <v>0</v>
      </c>
      <c r="H77" s="16"/>
      <c r="I77" s="17">
        <f t="shared" ref="I77:I78" si="20">IF(H77=0,1,H77)*G77</f>
        <v>0</v>
      </c>
    </row>
    <row r="78" spans="1:11" x14ac:dyDescent="0.25">
      <c r="A78" s="146"/>
      <c r="B78" s="114" t="s">
        <v>86</v>
      </c>
      <c r="C78" s="50">
        <v>7190</v>
      </c>
      <c r="D78" s="115" t="s">
        <v>99</v>
      </c>
      <c r="E78" s="22"/>
      <c r="F78" s="23" t="s">
        <v>85</v>
      </c>
      <c r="G78" s="22">
        <f t="shared" si="19"/>
        <v>0</v>
      </c>
      <c r="H78" s="23"/>
      <c r="I78" s="17">
        <f t="shared" si="20"/>
        <v>0</v>
      </c>
    </row>
    <row r="79" spans="1:11" ht="2.25" customHeight="1" x14ac:dyDescent="0.25">
      <c r="A79" s="37"/>
      <c r="B79" s="116"/>
      <c r="C79" s="49"/>
      <c r="D79" s="74"/>
      <c r="E79" s="18"/>
      <c r="F79" s="19"/>
      <c r="G79" s="18"/>
      <c r="H79" s="19"/>
      <c r="I79" s="51"/>
    </row>
    <row r="80" spans="1:11" x14ac:dyDescent="0.25">
      <c r="A80" s="52" t="s">
        <v>2</v>
      </c>
      <c r="B80" s="114" t="s">
        <v>92</v>
      </c>
      <c r="C80" s="50"/>
      <c r="D80" s="91" t="s">
        <v>2</v>
      </c>
      <c r="E80" s="22"/>
      <c r="F80" s="23" t="s">
        <v>85</v>
      </c>
      <c r="G80" s="22">
        <f t="shared" ref="G80" si="21">E80*VLOOKUP(F80,$B$14:$D$16,2,FALSE)</f>
        <v>0</v>
      </c>
      <c r="H80" s="23"/>
      <c r="I80" s="17">
        <f t="shared" ref="I80" si="22">IF(H80=0,1,H80)*G80</f>
        <v>0</v>
      </c>
      <c r="K80" s="21" t="s">
        <v>93</v>
      </c>
    </row>
    <row r="81" spans="1:23" ht="3" customHeight="1" x14ac:dyDescent="0.25">
      <c r="A81" s="38"/>
      <c r="B81" s="19"/>
      <c r="C81" s="19"/>
      <c r="D81" s="19"/>
      <c r="E81" s="19"/>
      <c r="F81" s="19"/>
      <c r="G81" s="19"/>
      <c r="H81" s="19"/>
      <c r="I81" s="39"/>
    </row>
    <row r="82" spans="1:23" x14ac:dyDescent="0.25">
      <c r="A82" s="53"/>
      <c r="B82" s="25" t="s">
        <v>51</v>
      </c>
      <c r="C82" s="54"/>
      <c r="D82" s="94"/>
      <c r="E82" s="29"/>
      <c r="F82" s="25"/>
      <c r="G82" s="29">
        <v>100</v>
      </c>
      <c r="H82" s="25"/>
      <c r="I82" s="17">
        <f>IF(H82=0,1,H82)*G82</f>
        <v>100</v>
      </c>
      <c r="K82" s="21"/>
    </row>
    <row r="83" spans="1:23" ht="1.5" customHeight="1" x14ac:dyDescent="0.25">
      <c r="A83" s="38"/>
      <c r="B83" s="19"/>
      <c r="C83" s="55"/>
      <c r="D83" s="74"/>
      <c r="E83" s="18"/>
      <c r="F83" s="19"/>
      <c r="G83" s="18"/>
      <c r="H83" s="19"/>
      <c r="I83" s="56"/>
    </row>
    <row r="84" spans="1:23" ht="14.4" thickBot="1" x14ac:dyDescent="0.3">
      <c r="A84" s="40"/>
      <c r="B84" s="42"/>
      <c r="C84" s="42"/>
      <c r="D84" s="42"/>
      <c r="E84" s="42"/>
      <c r="F84" s="42"/>
      <c r="G84" s="42"/>
      <c r="H84" s="106" t="s">
        <v>52</v>
      </c>
      <c r="I84" s="43">
        <f>SUM(I73:I83)</f>
        <v>100</v>
      </c>
    </row>
    <row r="85" spans="1:23" ht="17.25" customHeight="1" x14ac:dyDescent="0.25">
      <c r="A85" s="148" t="s">
        <v>109</v>
      </c>
      <c r="B85" s="149"/>
      <c r="C85" s="149"/>
      <c r="D85" s="147" t="s">
        <v>61</v>
      </c>
      <c r="E85" s="147"/>
      <c r="F85" s="147"/>
      <c r="G85" s="147"/>
      <c r="H85" s="11"/>
      <c r="I85" s="13"/>
    </row>
    <row r="86" spans="1:23" x14ac:dyDescent="0.25">
      <c r="A86" s="117"/>
      <c r="B86" s="19"/>
      <c r="C86" s="118" t="s">
        <v>72</v>
      </c>
      <c r="D86" s="119">
        <v>141.78</v>
      </c>
      <c r="E86" s="19" t="s">
        <v>73</v>
      </c>
      <c r="F86" s="19"/>
      <c r="G86" s="120"/>
      <c r="H86" s="19"/>
      <c r="I86" s="39"/>
    </row>
    <row r="87" spans="1:23" x14ac:dyDescent="0.25">
      <c r="A87" s="38"/>
      <c r="B87" s="19"/>
      <c r="C87" s="118" t="s">
        <v>74</v>
      </c>
      <c r="D87" s="121">
        <v>615.12</v>
      </c>
      <c r="E87" s="19" t="s">
        <v>114</v>
      </c>
      <c r="F87" s="19"/>
      <c r="G87" s="19"/>
      <c r="H87" s="19"/>
      <c r="I87" s="39"/>
      <c r="K87" s="21" t="s">
        <v>115</v>
      </c>
    </row>
    <row r="88" spans="1:23" ht="14.4" thickBot="1" x14ac:dyDescent="0.3">
      <c r="A88" s="71"/>
      <c r="B88" s="72"/>
      <c r="C88" s="122" t="s">
        <v>58</v>
      </c>
      <c r="D88" s="123">
        <v>3</v>
      </c>
      <c r="E88" s="72"/>
      <c r="F88" s="72"/>
      <c r="G88" s="72"/>
      <c r="H88" s="72"/>
      <c r="I88" s="73"/>
    </row>
    <row r="89" spans="1:23" ht="14.4" thickBot="1" x14ac:dyDescent="0.3">
      <c r="A89" s="38"/>
      <c r="B89" s="19"/>
      <c r="C89" s="19"/>
      <c r="D89" s="19"/>
      <c r="E89" s="19"/>
      <c r="F89" s="19"/>
      <c r="G89" s="19"/>
      <c r="H89" s="19"/>
      <c r="I89" s="39"/>
    </row>
    <row r="90" spans="1:23" ht="14.4" thickBot="1" x14ac:dyDescent="0.3">
      <c r="A90" s="124" t="s">
        <v>110</v>
      </c>
      <c r="B90" s="57"/>
      <c r="C90" s="57"/>
      <c r="D90" s="57"/>
      <c r="E90" s="57"/>
      <c r="F90" s="57"/>
      <c r="G90" s="57"/>
      <c r="H90" s="57"/>
      <c r="I90" s="58"/>
    </row>
    <row r="91" spans="1:23" s="61" customFormat="1" ht="15.75" customHeight="1" thickBot="1" x14ac:dyDescent="0.3">
      <c r="A91" s="59"/>
      <c r="B91" s="60"/>
      <c r="C91" s="60"/>
      <c r="D91" s="60"/>
      <c r="E91" s="126" t="s">
        <v>57</v>
      </c>
      <c r="F91" s="127"/>
      <c r="G91" s="127"/>
      <c r="H91" s="127"/>
      <c r="I91" s="128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s="61" customFormat="1" ht="14.4" thickBot="1" x14ac:dyDescent="0.3">
      <c r="A92" s="62"/>
      <c r="B92" s="63"/>
      <c r="C92" s="63"/>
      <c r="D92" s="63"/>
      <c r="E92" s="64">
        <v>10</v>
      </c>
      <c r="F92" s="65">
        <v>15</v>
      </c>
      <c r="G92" s="65">
        <v>20</v>
      </c>
      <c r="H92" s="65">
        <v>25</v>
      </c>
      <c r="I92" s="66" t="s">
        <v>91</v>
      </c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38"/>
      <c r="B93" s="19"/>
      <c r="C93" s="19"/>
      <c r="D93" s="118" t="s">
        <v>75</v>
      </c>
      <c r="E93" s="67"/>
      <c r="F93" s="67"/>
      <c r="G93" s="67"/>
      <c r="H93" s="67"/>
      <c r="I93" s="68"/>
    </row>
    <row r="94" spans="1:23" ht="6" customHeight="1" x14ac:dyDescent="0.25">
      <c r="A94" s="38"/>
      <c r="B94" s="19"/>
      <c r="C94" s="19"/>
      <c r="D94" s="49"/>
      <c r="E94" s="19"/>
      <c r="F94" s="19"/>
      <c r="G94" s="19"/>
      <c r="H94" s="19"/>
      <c r="I94" s="39"/>
    </row>
    <row r="95" spans="1:23" x14ac:dyDescent="0.25">
      <c r="A95" s="38"/>
      <c r="B95" s="19"/>
      <c r="C95" s="19"/>
      <c r="D95" s="118" t="s">
        <v>76</v>
      </c>
      <c r="E95" s="67">
        <f>$I$57/E92</f>
        <v>0</v>
      </c>
      <c r="F95" s="67">
        <f>$I$57/F92</f>
        <v>0</v>
      </c>
      <c r="G95" s="67">
        <f>$I$57/G92</f>
        <v>0</v>
      </c>
      <c r="H95" s="67">
        <f>$I$57/H92</f>
        <v>0</v>
      </c>
      <c r="I95" s="68"/>
    </row>
    <row r="96" spans="1:23" ht="3.75" customHeight="1" x14ac:dyDescent="0.25">
      <c r="A96" s="38"/>
      <c r="B96" s="19"/>
      <c r="C96" s="19"/>
      <c r="D96" s="49"/>
      <c r="E96" s="19"/>
      <c r="F96" s="19"/>
      <c r="G96" s="19"/>
      <c r="H96" s="19"/>
      <c r="I96" s="39"/>
    </row>
    <row r="97" spans="1:11" x14ac:dyDescent="0.25">
      <c r="A97" s="38"/>
      <c r="B97" s="19"/>
      <c r="C97" s="19"/>
      <c r="D97" s="118" t="s">
        <v>77</v>
      </c>
      <c r="E97" s="19">
        <v>150</v>
      </c>
      <c r="F97" s="19">
        <v>150</v>
      </c>
      <c r="G97" s="19">
        <v>150</v>
      </c>
      <c r="H97" s="19">
        <v>150</v>
      </c>
      <c r="I97" s="39">
        <v>150</v>
      </c>
      <c r="K97" s="21"/>
    </row>
    <row r="98" spans="1:11" ht="3.75" customHeight="1" x14ac:dyDescent="0.25">
      <c r="A98" s="38"/>
      <c r="B98" s="19"/>
      <c r="C98" s="19"/>
      <c r="D98" s="118"/>
      <c r="E98" s="19"/>
      <c r="F98" s="19"/>
      <c r="G98" s="19"/>
      <c r="H98" s="19"/>
      <c r="I98" s="39"/>
    </row>
    <row r="99" spans="1:11" x14ac:dyDescent="0.25">
      <c r="A99" s="38"/>
      <c r="B99" s="19"/>
      <c r="C99" s="19"/>
      <c r="D99" s="118" t="s">
        <v>79</v>
      </c>
      <c r="E99" s="18"/>
      <c r="F99" s="18"/>
      <c r="G99" s="18"/>
      <c r="H99" s="18"/>
      <c r="I99" s="51"/>
    </row>
    <row r="100" spans="1:11" ht="3.75" customHeight="1" x14ac:dyDescent="0.25">
      <c r="A100" s="38"/>
      <c r="B100" s="19"/>
      <c r="C100" s="19"/>
      <c r="D100" s="49"/>
      <c r="E100" s="19"/>
      <c r="F100" s="19"/>
      <c r="G100" s="19"/>
      <c r="H100" s="19"/>
      <c r="I100" s="39"/>
    </row>
    <row r="101" spans="1:11" ht="14.4" thickBot="1" x14ac:dyDescent="0.3">
      <c r="A101" s="38"/>
      <c r="B101" s="19"/>
      <c r="C101" s="19"/>
      <c r="D101" s="125" t="s">
        <v>78</v>
      </c>
      <c r="E101" s="69">
        <f>SUM(E93:E99)</f>
        <v>150</v>
      </c>
      <c r="F101" s="69">
        <f t="shared" ref="F101:I101" si="23">SUM(F93:F99)</f>
        <v>150</v>
      </c>
      <c r="G101" s="69">
        <f t="shared" si="23"/>
        <v>150</v>
      </c>
      <c r="H101" s="69">
        <f t="shared" si="23"/>
        <v>150</v>
      </c>
      <c r="I101" s="70">
        <f t="shared" si="23"/>
        <v>150</v>
      </c>
    </row>
    <row r="102" spans="1:11" ht="5.25" customHeight="1" thickTop="1" thickBot="1" x14ac:dyDescent="0.3">
      <c r="A102" s="71"/>
      <c r="B102" s="72"/>
      <c r="C102" s="72"/>
      <c r="D102" s="72"/>
      <c r="E102" s="72"/>
      <c r="F102" s="72"/>
      <c r="G102" s="72"/>
      <c r="H102" s="72"/>
      <c r="I102" s="73"/>
    </row>
  </sheetData>
  <mergeCells count="36">
    <mergeCell ref="A1:I1"/>
    <mergeCell ref="B13:D13"/>
    <mergeCell ref="A34:A40"/>
    <mergeCell ref="B38:B40"/>
    <mergeCell ref="B22:B23"/>
    <mergeCell ref="B24:B25"/>
    <mergeCell ref="B27:B29"/>
    <mergeCell ref="B30:B31"/>
    <mergeCell ref="I8:J8"/>
    <mergeCell ref="A22:A25"/>
    <mergeCell ref="A27:A31"/>
    <mergeCell ref="A18:I18"/>
    <mergeCell ref="A42:A45"/>
    <mergeCell ref="B67:B69"/>
    <mergeCell ref="B63:B65"/>
    <mergeCell ref="B61:B62"/>
    <mergeCell ref="A47:A49"/>
    <mergeCell ref="A51:A56"/>
    <mergeCell ref="A61:A65"/>
    <mergeCell ref="A67:A69"/>
    <mergeCell ref="E91:I91"/>
    <mergeCell ref="B43:B44"/>
    <mergeCell ref="C17:D17"/>
    <mergeCell ref="C15:D15"/>
    <mergeCell ref="C14:D14"/>
    <mergeCell ref="C16:D16"/>
    <mergeCell ref="B51:B52"/>
    <mergeCell ref="B55:B56"/>
    <mergeCell ref="A58:I58"/>
    <mergeCell ref="A74:A75"/>
    <mergeCell ref="A77:A78"/>
    <mergeCell ref="D85:G85"/>
    <mergeCell ref="A85:C85"/>
    <mergeCell ref="B74:B75"/>
    <mergeCell ref="B71:B72"/>
    <mergeCell ref="A71:A72"/>
  </mergeCells>
  <dataValidations count="1">
    <dataValidation type="list" allowBlank="1" showInputMessage="1" showErrorMessage="1" sqref="F82 F22:F56 F61:F80">
      <formula1>$B$14:$B$16</formula1>
    </dataValidation>
  </dataValidations>
  <pageMargins left="0.7" right="0.7" top="0.75" bottom="0.75" header="0.3" footer="0.3"/>
  <pageSetup scale="4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Sheet2!$B$9:$B$19</xm:f>
          </x14:formula1>
          <xm:sqref>D85:G85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21"/>
  <sheetViews>
    <sheetView workbookViewId="0">
      <selection activeCell="B38" sqref="B38"/>
    </sheetView>
  </sheetViews>
  <sheetFormatPr defaultRowHeight="14.4" x14ac:dyDescent="0.3"/>
  <sheetData>
    <row r="6" spans="2:3" ht="15.6" x14ac:dyDescent="0.3">
      <c r="B6" s="1" t="s">
        <v>59</v>
      </c>
      <c r="C6" s="2"/>
    </row>
    <row r="7" spans="2:3" ht="15.6" x14ac:dyDescent="0.3">
      <c r="B7" s="2"/>
      <c r="C7" s="2"/>
    </row>
    <row r="8" spans="2:3" ht="15.6" x14ac:dyDescent="0.3">
      <c r="B8" s="2"/>
      <c r="C8" s="2"/>
    </row>
    <row r="9" spans="2:3" ht="15.6" x14ac:dyDescent="0.3">
      <c r="B9" s="2" t="s">
        <v>60</v>
      </c>
      <c r="C9" s="2">
        <v>133.65</v>
      </c>
    </row>
    <row r="10" spans="2:3" ht="15.6" x14ac:dyDescent="0.3">
      <c r="B10" s="2" t="s">
        <v>61</v>
      </c>
      <c r="C10" s="2">
        <v>161.5</v>
      </c>
    </row>
    <row r="11" spans="2:3" ht="15.6" x14ac:dyDescent="0.3">
      <c r="B11" s="2" t="s">
        <v>62</v>
      </c>
      <c r="C11" s="2">
        <v>180.35</v>
      </c>
    </row>
    <row r="12" spans="2:3" ht="15.6" x14ac:dyDescent="0.3">
      <c r="B12" s="2" t="s">
        <v>63</v>
      </c>
      <c r="C12" s="2">
        <v>206.4</v>
      </c>
    </row>
    <row r="13" spans="2:3" ht="15.6" x14ac:dyDescent="0.3">
      <c r="B13" s="2" t="s">
        <v>64</v>
      </c>
      <c r="C13" s="2">
        <v>255</v>
      </c>
    </row>
    <row r="14" spans="2:3" ht="15.6" x14ac:dyDescent="0.3">
      <c r="B14" s="2" t="s">
        <v>65</v>
      </c>
      <c r="C14" s="2">
        <v>116.45</v>
      </c>
    </row>
    <row r="15" spans="2:3" ht="15.6" x14ac:dyDescent="0.3">
      <c r="B15" s="2" t="s">
        <v>66</v>
      </c>
      <c r="C15" s="2">
        <v>238.75</v>
      </c>
    </row>
    <row r="16" spans="2:3" ht="15.6" x14ac:dyDescent="0.3">
      <c r="B16" s="2" t="s">
        <v>67</v>
      </c>
      <c r="C16" s="2">
        <v>133.65</v>
      </c>
    </row>
    <row r="17" spans="2:3" ht="15.6" x14ac:dyDescent="0.3">
      <c r="B17" s="2" t="s">
        <v>68</v>
      </c>
      <c r="C17" s="2">
        <v>177.66</v>
      </c>
    </row>
    <row r="18" spans="2:3" ht="15.6" x14ac:dyDescent="0.3">
      <c r="B18" s="2" t="s">
        <v>69</v>
      </c>
      <c r="C18" s="2" t="s">
        <v>70</v>
      </c>
    </row>
    <row r="19" spans="2:3" ht="15.6" x14ac:dyDescent="0.3">
      <c r="B19" s="2" t="s">
        <v>71</v>
      </c>
      <c r="C19" s="2"/>
    </row>
    <row r="20" spans="2:3" ht="15.6" x14ac:dyDescent="0.3">
      <c r="B20" s="2"/>
      <c r="C20" s="2">
        <v>0</v>
      </c>
    </row>
    <row r="21" spans="2:3" ht="15.6" x14ac:dyDescent="0.3">
      <c r="B21" s="2"/>
      <c r="C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Kwantlen Polytechnic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Singer</dc:creator>
  <cp:lastModifiedBy>Zainab Al-koubaisi</cp:lastModifiedBy>
  <cp:lastPrinted>2015-11-02T19:51:36Z</cp:lastPrinted>
  <dcterms:created xsi:type="dcterms:W3CDTF">2015-03-30T16:11:25Z</dcterms:created>
  <dcterms:modified xsi:type="dcterms:W3CDTF">2018-09-21T23:04:43Z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